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/>
  <xr:revisionPtr revIDLastSave="0" documentId="13_ncr:1_{AFDC031A-F406-4771-9E3D-BC9528538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ميزانية الاعداد" sheetId="2" r:id="rId1"/>
    <sheet name="ميزانية الاشتغال" sheetId="1" r:id="rId2"/>
    <sheet name="المجمل النهائي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0" i="1" l="1"/>
  <c r="L18" i="1"/>
  <c r="L13" i="1"/>
  <c r="L21" i="1" l="1"/>
  <c r="M19" i="1"/>
  <c r="M17" i="1"/>
  <c r="M16" i="1"/>
  <c r="M15" i="1"/>
  <c r="M14" i="1"/>
  <c r="M10" i="1"/>
  <c r="M11" i="1"/>
  <c r="M12" i="1"/>
  <c r="M9" i="1"/>
  <c r="M18" i="1" l="1"/>
  <c r="M8" i="1"/>
  <c r="M13" i="1"/>
  <c r="M21" i="1" l="1"/>
  <c r="Q8" i="6" s="1"/>
  <c r="Q9" i="6" s="1"/>
  <c r="Q10" i="6" s="1"/>
  <c r="K11" i="2"/>
  <c r="K12" i="2" l="1"/>
  <c r="K8" i="2"/>
  <c r="K14" i="2" l="1"/>
  <c r="Q11" i="6" s="1"/>
  <c r="Q12" i="6" l="1"/>
  <c r="Q13" i="6" s="1"/>
</calcChain>
</file>

<file path=xl/sharedStrings.xml><?xml version="1.0" encoding="utf-8"?>
<sst xmlns="http://schemas.openxmlformats.org/spreadsheetml/2006/main" count="60" uniqueCount="53">
  <si>
    <t>المؤسسات واللجن</t>
  </si>
  <si>
    <t>الأعضاء/الصفة</t>
  </si>
  <si>
    <t>شركاء المشروع</t>
  </si>
  <si>
    <t>مكتب الدراسات استراتيجيا بالمغرب</t>
  </si>
  <si>
    <t>مكتب الدراسات استراتيجيا بالمغرب.</t>
  </si>
  <si>
    <t>المجموع</t>
  </si>
  <si>
    <t>مسؤول إداري ومالي</t>
  </si>
  <si>
    <t>مسؤول تربوي</t>
  </si>
  <si>
    <t>مسؤول تقني</t>
  </si>
  <si>
    <t>لجنة الإشراف الوطنية</t>
  </si>
  <si>
    <t>التنظيم واللوجستيك</t>
  </si>
  <si>
    <t>مراحل المشروع</t>
  </si>
  <si>
    <t>الأهداف</t>
  </si>
  <si>
    <t>العمليات</t>
  </si>
  <si>
    <t>المتدخلون</t>
  </si>
  <si>
    <t>المسؤول</t>
  </si>
  <si>
    <t>عدد أيام
 الاشتغال</t>
  </si>
  <si>
    <t>التكلفة المالية 
بالدولار</t>
  </si>
  <si>
    <t xml:space="preserve"> إعداد وثيقة المشروع
</t>
  </si>
  <si>
    <t>إعداد فريق العمل؛</t>
  </si>
  <si>
    <t>شركة نهى ميديا؛
المركز المغربي للأبحاث
 والدراسات التربوية؛
مكتب استراتيجيا.</t>
  </si>
  <si>
    <t>الإعداد التصور الأولي لوثيقة المشروع؛</t>
  </si>
  <si>
    <t>تنظيم أيام دراسية تحت إشراف خبراء.</t>
  </si>
  <si>
    <t>تجريب فكرة المشروع</t>
  </si>
  <si>
    <t>شركة نهى ميديا؛
لجن علمية وفنية؛
لجن تنظيمية؛
تلاميذ المؤسسات التعليمية.</t>
  </si>
  <si>
    <t>تسويق فكرة المشروع</t>
  </si>
  <si>
    <t>التنقلات والاتصالات والإقامة.</t>
  </si>
  <si>
    <t xml:space="preserve">التفاوض والتعاقد </t>
  </si>
  <si>
    <t>ميزانية الاعداد</t>
  </si>
  <si>
    <t>مجموع تعويضات الشركة صاحبة المشروع</t>
  </si>
  <si>
    <t>ميزانية الاشتغال</t>
  </si>
  <si>
    <t>ضريبة تعويضات الشركة صاحبة المشروع 20%</t>
  </si>
  <si>
    <t>التكلفة الإجمالية المتوقعة بالدولار</t>
  </si>
  <si>
    <t>اللجن الوظيفية
 للمسابقة</t>
  </si>
  <si>
    <t>التكلفة الإجمالية لإعداد المشروع</t>
  </si>
  <si>
    <t>شركة متخصصة في البرمجيات</t>
  </si>
  <si>
    <t>المركز المغربي للأبحاث والدراسات التربوية</t>
  </si>
  <si>
    <t>ميزانية الإعداد</t>
  </si>
  <si>
    <t>تعويضات الشركة صاحبة المشروع 10%</t>
  </si>
  <si>
    <t xml:space="preserve">تنظيم مسابقات بمؤسسات تربوية وتصويرنموذج منها للتسويق. </t>
  </si>
  <si>
    <t>الجوائز</t>
  </si>
  <si>
    <t>تنقل االمشاركين (06)"أربعة مشاركين أساسيين " "مشاركان احتياط"</t>
  </si>
  <si>
    <t>تنقل الجمهور( 20)</t>
  </si>
  <si>
    <t>طاقم التنظيم ( 5)</t>
  </si>
  <si>
    <t>استراحة شاي(50)</t>
  </si>
  <si>
    <t>جوائز المراحل الثلاث لحلقة واحدة للمسابقة</t>
  </si>
  <si>
    <t>ميزانية اشتغال لثلاثين حلقة</t>
  </si>
  <si>
    <t>مصاريف حلقة واحدة
 بالدولار</t>
  </si>
  <si>
    <t>مصاريف ثلاثين حلقة 
 بالدولار</t>
  </si>
  <si>
    <t>المرحلة الأولى :
 الإعداد والتسويق</t>
  </si>
  <si>
    <t>مجمل ميزانية مسابقة المجتهد</t>
  </si>
  <si>
    <t>التوقعات المالية لمشروع مسابقة المجتهد لثلاثين حلقة</t>
  </si>
  <si>
    <t>مدير المشروع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</si>
</sst>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48"/>
      <color theme="4" tint="-0.249977111117893"/>
      <name val="Kufam Black"/>
    </font>
    <font>
      <sz val="16"/>
      <name val="Hacen Algeria"/>
    </font>
    <font>
      <b/>
      <sz val="20"/>
      <color theme="1"/>
      <name val="Kufam"/>
    </font>
    <font>
      <sz val="20"/>
      <color theme="1"/>
      <name val="Century Gothic"/>
      <family val="2"/>
    </font>
    <font>
      <b/>
      <sz val="20"/>
      <color theme="1"/>
      <name val="Century Gothic"/>
      <family val="2"/>
    </font>
    <font>
      <b/>
      <sz val="24"/>
      <color theme="0"/>
      <name val="Kufam"/>
    </font>
    <font>
      <b/>
      <sz val="26"/>
      <color theme="0"/>
      <name val="Century Gothic"/>
      <family val="2"/>
    </font>
    <font>
      <b/>
      <sz val="36"/>
      <color theme="0"/>
      <name val="Kufam"/>
    </font>
    <font>
      <b/>
      <sz val="28"/>
      <color theme="0"/>
      <name val="Kufam"/>
    </font>
    <font>
      <b/>
      <sz val="20"/>
      <name val="Kufam"/>
    </font>
    <font>
      <b/>
      <sz val="22"/>
      <color theme="0"/>
      <name val="Kufam"/>
    </font>
    <font>
      <sz val="18"/>
      <name val="Century Gothic"/>
      <family val="2"/>
    </font>
    <font>
      <sz val="20"/>
      <name val="Century Gothic"/>
      <family val="2"/>
    </font>
    <font>
      <sz val="18"/>
      <color theme="1"/>
      <name val="Century Gothic"/>
      <family val="2"/>
    </font>
    <font>
      <b/>
      <sz val="20"/>
      <color theme="0"/>
      <name val="Kufam"/>
    </font>
    <font>
      <b/>
      <sz val="24"/>
      <color theme="0"/>
      <name val="Century Gothic"/>
      <family val="2"/>
    </font>
    <font>
      <b/>
      <sz val="20"/>
      <color theme="1"/>
      <name val="Abd ElRady"/>
    </font>
    <font>
      <sz val="20"/>
      <color theme="1"/>
      <name val="Abd ElRady"/>
    </font>
    <font>
      <b/>
      <sz val="26"/>
      <color theme="1"/>
      <name val="Abd ElRady"/>
    </font>
    <font>
      <sz val="18"/>
      <color theme="1"/>
      <name val="Abd ElRady"/>
    </font>
    <font>
      <b/>
      <sz val="22"/>
      <color theme="1"/>
      <name val="Abd ElRady"/>
    </font>
    <font>
      <b/>
      <sz val="18"/>
      <name val="Abd ElRady"/>
    </font>
    <font>
      <sz val="20"/>
      <name val="Abd ElRady"/>
    </font>
    <font>
      <b/>
      <sz val="16"/>
      <name val="Abd ElRady"/>
    </font>
    <font>
      <sz val="16"/>
      <name val="Abd ElRady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1CD3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5" fillId="3" borderId="1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3" fontId="7" fillId="3" borderId="17" xfId="0" applyNumberFormat="1" applyFont="1" applyFill="1" applyBorder="1" applyAlignment="1">
      <alignment horizontal="center" vertical="center"/>
    </xf>
    <xf numFmtId="3" fontId="12" fillId="5" borderId="10" xfId="0" applyNumberFormat="1" applyFont="1" applyFill="1" applyBorder="1" applyAlignment="1">
      <alignment horizontal="center" vertical="center"/>
    </xf>
    <xf numFmtId="3" fontId="13" fillId="5" borderId="10" xfId="0" applyNumberFormat="1" applyFont="1" applyFill="1" applyBorder="1" applyAlignment="1">
      <alignment horizontal="center" vertical="center"/>
    </xf>
    <xf numFmtId="3" fontId="12" fillId="5" borderId="17" xfId="0" applyNumberFormat="1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2" fontId="14" fillId="0" borderId="17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2" fontId="16" fillId="3" borderId="7" xfId="0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right" vertical="center" wrapText="1" indent="1"/>
    </xf>
    <xf numFmtId="0" fontId="18" fillId="5" borderId="17" xfId="0" applyFont="1" applyFill="1" applyBorder="1" applyAlignment="1">
      <alignment horizontal="right" wrapText="1" indent="1"/>
    </xf>
    <xf numFmtId="0" fontId="21" fillId="4" borderId="22" xfId="0" applyFont="1" applyFill="1" applyBorder="1" applyAlignment="1">
      <alignment horizontal="center" vertical="center"/>
    </xf>
    <xf numFmtId="0" fontId="21" fillId="4" borderId="26" xfId="0" applyFont="1" applyFill="1" applyBorder="1" applyAlignment="1">
      <alignment horizontal="center" vertical="center"/>
    </xf>
    <xf numFmtId="0" fontId="21" fillId="4" borderId="26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right" vertical="center" wrapText="1" indent="1"/>
    </xf>
    <xf numFmtId="0" fontId="18" fillId="5" borderId="17" xfId="0" applyFont="1" applyFill="1" applyBorder="1" applyAlignment="1">
      <alignment horizontal="right" indent="1"/>
    </xf>
    <xf numFmtId="0" fontId="17" fillId="5" borderId="17" xfId="0" applyFont="1" applyFill="1" applyBorder="1" applyAlignment="1">
      <alignment horizontal="right" indent="1"/>
    </xf>
    <xf numFmtId="0" fontId="24" fillId="5" borderId="9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right" vertical="center" indent="1"/>
    </xf>
    <xf numFmtId="0" fontId="23" fillId="5" borderId="17" xfId="0" applyFont="1" applyFill="1" applyBorder="1" applyAlignment="1">
      <alignment horizontal="right" vertical="center" indent="1"/>
    </xf>
    <xf numFmtId="0" fontId="23" fillId="5" borderId="7" xfId="0" applyFont="1" applyFill="1" applyBorder="1" applyAlignment="1">
      <alignment horizontal="right" vertical="center" indent="1"/>
    </xf>
    <xf numFmtId="0" fontId="22" fillId="5" borderId="8" xfId="0" applyFont="1" applyFill="1" applyBorder="1" applyAlignment="1">
      <alignment horizontal="right" vertical="center" indent="1"/>
    </xf>
    <xf numFmtId="0" fontId="23" fillId="5" borderId="17" xfId="0" applyFont="1" applyFill="1" applyBorder="1" applyAlignment="1">
      <alignment horizontal="right" vertical="center" wrapText="1" indent="1"/>
    </xf>
    <xf numFmtId="0" fontId="0" fillId="0" borderId="0" xfId="0" applyAlignment="1">
      <alignment horizontal="center"/>
    </xf>
    <xf numFmtId="0" fontId="8" fillId="3" borderId="25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center" vertical="center"/>
    </xf>
    <xf numFmtId="0" fontId="21" fillId="6" borderId="2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2" fillId="5" borderId="29" xfId="0" applyFont="1" applyFill="1" applyBorder="1" applyAlignment="1">
      <alignment horizontal="right" wrapText="1" indent="1"/>
    </xf>
    <xf numFmtId="0" fontId="22" fillId="5" borderId="5" xfId="0" applyFont="1" applyFill="1" applyBorder="1" applyAlignment="1">
      <alignment horizontal="right" wrapText="1" indent="1"/>
    </xf>
    <xf numFmtId="0" fontId="22" fillId="5" borderId="30" xfId="0" applyFont="1" applyFill="1" applyBorder="1" applyAlignment="1">
      <alignment horizontal="right" wrapText="1" inden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2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3" fontId="13" fillId="5" borderId="19" xfId="0" applyNumberFormat="1" applyFont="1" applyFill="1" applyBorder="1" applyAlignment="1">
      <alignment horizontal="center" vertical="center"/>
    </xf>
    <xf numFmtId="3" fontId="13" fillId="5" borderId="3" xfId="0" applyNumberFormat="1" applyFont="1" applyFill="1" applyBorder="1" applyAlignment="1">
      <alignment horizontal="center" vertical="center"/>
    </xf>
    <xf numFmtId="3" fontId="13" fillId="5" borderId="21" xfId="0" applyNumberFormat="1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3" fontId="13" fillId="5" borderId="18" xfId="0" applyNumberFormat="1" applyFont="1" applyFill="1" applyBorder="1" applyAlignment="1">
      <alignment horizontal="center" vertical="center"/>
    </xf>
    <xf numFmtId="3" fontId="13" fillId="5" borderId="28" xfId="0" applyNumberFormat="1" applyFont="1" applyFill="1" applyBorder="1" applyAlignment="1">
      <alignment horizontal="center" vertical="center"/>
    </xf>
    <xf numFmtId="0" fontId="22" fillId="5" borderId="29" xfId="0" applyFont="1" applyFill="1" applyBorder="1" applyAlignment="1">
      <alignment horizontal="right" vertical="center" indent="1"/>
    </xf>
    <xf numFmtId="0" fontId="22" fillId="5" borderId="30" xfId="0" applyFont="1" applyFill="1" applyBorder="1" applyAlignment="1">
      <alignment horizontal="right" vertical="center" indent="1"/>
    </xf>
    <xf numFmtId="0" fontId="25" fillId="5" borderId="16" xfId="0" applyFont="1" applyFill="1" applyBorder="1" applyAlignment="1">
      <alignment horizontal="right" vertical="center" indent="1"/>
    </xf>
    <xf numFmtId="0" fontId="25" fillId="5" borderId="25" xfId="0" applyFont="1" applyFill="1" applyBorder="1" applyAlignment="1">
      <alignment horizontal="right" vertical="center" inden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2" fillId="5" borderId="19" xfId="0" applyNumberFormat="1" applyFont="1" applyFill="1" applyBorder="1" applyAlignment="1">
      <alignment horizontal="center" vertical="center"/>
    </xf>
    <xf numFmtId="3" fontId="12" fillId="5" borderId="2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D3EC"/>
      <color rgb="FFFFCC00"/>
      <color rgb="FFFFDA3F"/>
      <color rgb="FFFFFFCC"/>
      <color rgb="FFE7FD7B"/>
      <color rgb="FFBCF385"/>
      <color rgb="FF99CCFF"/>
      <color rgb="FFCC99FF"/>
      <color rgb="FF6699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2898913</xdr:colOff>
      <xdr:row>1</xdr:row>
      <xdr:rowOff>55216</xdr:rowOff>
    </xdr:from>
    <xdr:to>
      <xdr:col>7</xdr:col>
      <xdr:colOff>483743</xdr:colOff>
      <xdr:row>3</xdr:row>
      <xdr:rowOff>814455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180A293-AD9E-47E9-AB18-B17E7843676E}"/>
            </a:ext>
          </a:extLst>
        </xdr:cNvPr>
        <xdr:cNvSpPr txBox="1"/>
      </xdr:nvSpPr>
      <xdr:spPr>
        <a:xfrm>
          <a:off x="12665088214" y="372716"/>
          <a:ext cx="3493091" cy="2664239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7</xdr:col>
      <xdr:colOff>495700</xdr:colOff>
      <xdr:row>7</xdr:row>
      <xdr:rowOff>96630</xdr:rowOff>
    </xdr:from>
    <xdr:to>
      <xdr:col>7</xdr:col>
      <xdr:colOff>1449456</xdr:colOff>
      <xdr:row>9</xdr:row>
      <xdr:rowOff>262284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4D69813-3B67-C9BB-9E65-4785FA6559F1}"/>
            </a:ext>
          </a:extLst>
        </xdr:cNvPr>
        <xdr:cNvSpPr txBox="1"/>
      </xdr:nvSpPr>
      <xdr:spPr>
        <a:xfrm>
          <a:off x="12664122501" y="5176630"/>
          <a:ext cx="953756" cy="88348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7</xdr:col>
      <xdr:colOff>496956</xdr:colOff>
      <xdr:row>10</xdr:row>
      <xdr:rowOff>69022</xdr:rowOff>
    </xdr:from>
    <xdr:to>
      <xdr:col>7</xdr:col>
      <xdr:colOff>1450712</xdr:colOff>
      <xdr:row>10</xdr:row>
      <xdr:rowOff>952502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E542DF6-3075-4752-93E5-43959622E1EA}"/>
            </a:ext>
          </a:extLst>
        </xdr:cNvPr>
        <xdr:cNvSpPr txBox="1"/>
      </xdr:nvSpPr>
      <xdr:spPr>
        <a:xfrm>
          <a:off x="12664121245" y="6225761"/>
          <a:ext cx="953756" cy="88348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7</xdr:col>
      <xdr:colOff>442995</xdr:colOff>
      <xdr:row>11</xdr:row>
      <xdr:rowOff>110435</xdr:rowOff>
    </xdr:from>
    <xdr:to>
      <xdr:col>7</xdr:col>
      <xdr:colOff>1396751</xdr:colOff>
      <xdr:row>12</xdr:row>
      <xdr:rowOff>635002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A36DE02-E712-4E07-999C-D9F961ED9BD4}"/>
            </a:ext>
          </a:extLst>
        </xdr:cNvPr>
        <xdr:cNvSpPr txBox="1"/>
      </xdr:nvSpPr>
      <xdr:spPr>
        <a:xfrm>
          <a:off x="12664175206" y="7302500"/>
          <a:ext cx="953756" cy="88348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6</xdr:col>
      <xdr:colOff>471860</xdr:colOff>
      <xdr:row>11</xdr:row>
      <xdr:rowOff>138043</xdr:rowOff>
    </xdr:from>
    <xdr:to>
      <xdr:col>6</xdr:col>
      <xdr:colOff>1425616</xdr:colOff>
      <xdr:row>12</xdr:row>
      <xdr:rowOff>662610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13E08EC-0EF8-4F15-BEE4-869D6A6629FB}"/>
            </a:ext>
          </a:extLst>
        </xdr:cNvPr>
        <xdr:cNvSpPr txBox="1"/>
      </xdr:nvSpPr>
      <xdr:spPr>
        <a:xfrm>
          <a:off x="12666203189" y="7330108"/>
          <a:ext cx="953756" cy="88348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10</xdr:col>
      <xdr:colOff>522842</xdr:colOff>
      <xdr:row>0</xdr:row>
      <xdr:rowOff>151847</xdr:rowOff>
    </xdr:from>
    <xdr:to>
      <xdr:col>10</xdr:col>
      <xdr:colOff>2624083</xdr:colOff>
      <xdr:row>2</xdr:row>
      <xdr:rowOff>1463261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E96CD61-8A98-4A56-B494-5498DD21F29F}"/>
            </a:ext>
          </a:extLst>
        </xdr:cNvPr>
        <xdr:cNvSpPr txBox="1"/>
      </xdr:nvSpPr>
      <xdr:spPr>
        <a:xfrm>
          <a:off x="12657177657" y="151847"/>
          <a:ext cx="2101241" cy="1946414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295976</xdr:colOff>
      <xdr:row>0</xdr:row>
      <xdr:rowOff>176894</xdr:rowOff>
    </xdr:from>
    <xdr:to>
      <xdr:col>12</xdr:col>
      <xdr:colOff>1897132</xdr:colOff>
      <xdr:row>1</xdr:row>
      <xdr:rowOff>503464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D26461A-9BF9-4722-8560-F647C64CC817}"/>
            </a:ext>
          </a:extLst>
        </xdr:cNvPr>
        <xdr:cNvSpPr txBox="1"/>
      </xdr:nvSpPr>
      <xdr:spPr>
        <a:xfrm>
          <a:off x="9356388154" y="176894"/>
          <a:ext cx="1601156" cy="1483177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10</xdr:col>
      <xdr:colOff>870857</xdr:colOff>
      <xdr:row>0</xdr:row>
      <xdr:rowOff>0</xdr:rowOff>
    </xdr:from>
    <xdr:to>
      <xdr:col>10</xdr:col>
      <xdr:colOff>3908397</xdr:colOff>
      <xdr:row>2</xdr:row>
      <xdr:rowOff>108857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4E4C661-5207-4FE1-BCC6-C730BB5E26D5}"/>
            </a:ext>
          </a:extLst>
        </xdr:cNvPr>
        <xdr:cNvSpPr txBox="1"/>
      </xdr:nvSpPr>
      <xdr:spPr>
        <a:xfrm>
          <a:off x="9361221282" y="0"/>
          <a:ext cx="3037540" cy="2422071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2266278</xdr:colOff>
      <xdr:row>0</xdr:row>
      <xdr:rowOff>150396</xdr:rowOff>
    </xdr:from>
    <xdr:to>
      <xdr:col>15</xdr:col>
      <xdr:colOff>5059703</xdr:colOff>
      <xdr:row>4</xdr:row>
      <xdr:rowOff>827172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5499F10-B066-4FD7-BBFF-F1A118367888}"/>
            </a:ext>
          </a:extLst>
        </xdr:cNvPr>
        <xdr:cNvSpPr txBox="1"/>
      </xdr:nvSpPr>
      <xdr:spPr>
        <a:xfrm>
          <a:off x="12720227501" y="150396"/>
          <a:ext cx="2793425" cy="2130592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19</xdr:col>
      <xdr:colOff>47077</xdr:colOff>
      <xdr:row>4</xdr:row>
      <xdr:rowOff>29361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C85DE87-293E-4F94-93F1-5A797389C4BD}"/>
            </a:ext>
          </a:extLst>
        </xdr:cNvPr>
        <xdr:cNvSpPr txBox="1"/>
      </xdr:nvSpPr>
      <xdr:spPr>
        <a:xfrm>
          <a:off x="12716203910" y="0"/>
          <a:ext cx="1601156" cy="1483177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K14"/>
  <sheetViews>
    <sheetView rightToLeft="1" tabSelected="1" topLeftCell="B1" zoomScale="69" zoomScaleNormal="69" workbookViewId="0">
      <selection activeCell="F11" sqref="F11"/>
    </sheetView>
  </sheetViews>
  <sheetFormatPr baseColWidth="10" defaultColWidth="11.5703125" defaultRowHeight="15"/>
  <cols>
    <col min="3" max="3" width="11.42578125" customWidth="1"/>
    <col min="4" max="4" width="44.7109375" customWidth="1"/>
    <col min="5" max="5" width="33.85546875" customWidth="1"/>
    <col min="6" max="6" width="57.85546875" customWidth="1"/>
    <col min="7" max="7" width="30.85546875" customWidth="1"/>
    <col min="8" max="8" width="28.5703125" customWidth="1"/>
    <col min="9" max="9" width="31" customWidth="1"/>
    <col min="10" max="10" width="35.42578125" customWidth="1"/>
    <col min="11" max="11" width="41.42578125" customWidth="1"/>
  </cols>
  <sheetData>
    <row r="1" spans="4:11" ht="25.35" customHeight="1">
      <c r="D1" s="39"/>
      <c r="E1" s="39"/>
      <c r="F1" s="39"/>
      <c r="G1" s="39"/>
      <c r="H1" s="39"/>
      <c r="I1" s="39"/>
      <c r="J1" s="39"/>
      <c r="K1" s="39"/>
    </row>
    <row r="2" spans="4:11" ht="25.35" customHeight="1">
      <c r="D2" s="39"/>
      <c r="E2" s="39"/>
      <c r="F2" s="39"/>
      <c r="G2" s="39"/>
      <c r="H2" s="39"/>
      <c r="I2" s="39"/>
      <c r="J2" s="39"/>
      <c r="K2" s="39"/>
    </row>
    <row r="3" spans="4:11" ht="124.5" customHeight="1">
      <c r="D3" s="39"/>
      <c r="E3" s="39"/>
      <c r="F3" s="39"/>
      <c r="G3" s="39"/>
      <c r="H3" s="39"/>
      <c r="I3" s="39"/>
      <c r="J3" s="39"/>
      <c r="K3" s="39"/>
    </row>
    <row r="4" spans="4:11" ht="84" customHeight="1">
      <c r="D4" s="39"/>
      <c r="E4" s="39"/>
      <c r="F4" s="39"/>
      <c r="G4" s="39"/>
      <c r="H4" s="39"/>
      <c r="I4" s="39"/>
      <c r="J4" s="39"/>
      <c r="K4" s="39"/>
    </row>
    <row r="5" spans="4:11" ht="75.599999999999994" customHeight="1" thickBot="1">
      <c r="D5" s="40" t="s">
        <v>37</v>
      </c>
      <c r="E5" s="40"/>
      <c r="F5" s="40"/>
      <c r="G5" s="40"/>
      <c r="H5" s="40"/>
      <c r="I5" s="40"/>
      <c r="J5" s="40"/>
      <c r="K5" s="40"/>
    </row>
    <row r="6" spans="4:11" ht="34.5" customHeight="1">
      <c r="D6" s="65" t="s">
        <v>11</v>
      </c>
      <c r="E6" s="44" t="s">
        <v>12</v>
      </c>
      <c r="F6" s="44" t="s">
        <v>13</v>
      </c>
      <c r="G6" s="44" t="s">
        <v>14</v>
      </c>
      <c r="H6" s="44" t="s">
        <v>15</v>
      </c>
      <c r="I6" s="44" t="s">
        <v>16</v>
      </c>
      <c r="J6" s="44" t="s">
        <v>17</v>
      </c>
      <c r="K6" s="46" t="s">
        <v>5</v>
      </c>
    </row>
    <row r="7" spans="4:11" ht="31.7" customHeight="1" thickBot="1">
      <c r="D7" s="66"/>
      <c r="E7" s="45"/>
      <c r="F7" s="45"/>
      <c r="G7" s="45"/>
      <c r="H7" s="45"/>
      <c r="I7" s="45"/>
      <c r="J7" s="45"/>
      <c r="K7" s="47"/>
    </row>
    <row r="8" spans="4:11" ht="29.1" customHeight="1" thickBot="1">
      <c r="D8" s="48" t="s">
        <v>49</v>
      </c>
      <c r="E8" s="50" t="s">
        <v>18</v>
      </c>
      <c r="F8" s="34" t="s">
        <v>19</v>
      </c>
      <c r="G8" s="53" t="s">
        <v>20</v>
      </c>
      <c r="H8" s="56"/>
      <c r="I8" s="59">
        <v>10</v>
      </c>
      <c r="J8" s="13">
        <v>500</v>
      </c>
      <c r="K8" s="62">
        <f>SUM(J8:J10)</f>
        <v>2000</v>
      </c>
    </row>
    <row r="9" spans="4:11" ht="29.1" customHeight="1" thickBot="1">
      <c r="D9" s="49"/>
      <c r="E9" s="51"/>
      <c r="F9" s="35" t="s">
        <v>21</v>
      </c>
      <c r="G9" s="54"/>
      <c r="H9" s="57"/>
      <c r="I9" s="60"/>
      <c r="J9" s="13">
        <v>1000</v>
      </c>
      <c r="K9" s="63"/>
    </row>
    <row r="10" spans="4:11" ht="29.1" customHeight="1" thickBot="1">
      <c r="D10" s="49"/>
      <c r="E10" s="52"/>
      <c r="F10" s="36" t="s">
        <v>22</v>
      </c>
      <c r="G10" s="55"/>
      <c r="H10" s="58"/>
      <c r="I10" s="61"/>
      <c r="J10" s="13">
        <v>500</v>
      </c>
      <c r="K10" s="64"/>
    </row>
    <row r="11" spans="4:11" ht="117.75" thickBot="1">
      <c r="D11" s="49"/>
      <c r="E11" s="37" t="s">
        <v>23</v>
      </c>
      <c r="F11" s="38" t="s">
        <v>39</v>
      </c>
      <c r="G11" s="33" t="s">
        <v>24</v>
      </c>
      <c r="H11" s="15"/>
      <c r="I11" s="14">
        <v>10</v>
      </c>
      <c r="J11" s="11">
        <v>6000</v>
      </c>
      <c r="K11" s="12">
        <f>$J$11</f>
        <v>6000</v>
      </c>
    </row>
    <row r="12" spans="4:11" ht="29.1" customHeight="1" thickBot="1">
      <c r="D12" s="49"/>
      <c r="E12" s="69" t="s">
        <v>25</v>
      </c>
      <c r="F12" s="38" t="s">
        <v>26</v>
      </c>
      <c r="G12" s="71"/>
      <c r="H12" s="56"/>
      <c r="I12" s="73">
        <v>25</v>
      </c>
      <c r="J12" s="75">
        <v>3000</v>
      </c>
      <c r="K12" s="67">
        <f>SUM(J12,J13)</f>
        <v>3000</v>
      </c>
    </row>
    <row r="13" spans="4:11" ht="57.75" customHeight="1" thickBot="1">
      <c r="D13" s="49"/>
      <c r="E13" s="70"/>
      <c r="F13" s="38" t="s">
        <v>27</v>
      </c>
      <c r="G13" s="72"/>
      <c r="H13" s="58"/>
      <c r="I13" s="74"/>
      <c r="J13" s="76"/>
      <c r="K13" s="68"/>
    </row>
    <row r="14" spans="4:11" ht="40.35" customHeight="1" thickBot="1">
      <c r="D14" s="41" t="s">
        <v>34</v>
      </c>
      <c r="E14" s="42"/>
      <c r="F14" s="42"/>
      <c r="G14" s="42"/>
      <c r="H14" s="42"/>
      <c r="I14" s="42"/>
      <c r="J14" s="43"/>
      <c r="K14" s="10">
        <f>SUM(K8:K13)</f>
        <v>11000</v>
      </c>
    </row>
  </sheetData>
  <mergeCells count="23">
    <mergeCell ref="J12:J13"/>
    <mergeCell ref="H6:H7"/>
    <mergeCell ref="I6:I7"/>
    <mergeCell ref="E12:E13"/>
    <mergeCell ref="G12:G13"/>
    <mergeCell ref="H12:H13"/>
    <mergeCell ref="I12:I13"/>
    <mergeCell ref="D1:K4"/>
    <mergeCell ref="D5:K5"/>
    <mergeCell ref="D14:J14"/>
    <mergeCell ref="J6:J7"/>
    <mergeCell ref="K6:K7"/>
    <mergeCell ref="D8:D13"/>
    <mergeCell ref="E8:E10"/>
    <mergeCell ref="G8:G10"/>
    <mergeCell ref="H8:H10"/>
    <mergeCell ref="I8:I10"/>
    <mergeCell ref="K8:K10"/>
    <mergeCell ref="D6:D7"/>
    <mergeCell ref="E6:E7"/>
    <mergeCell ref="F6:F7"/>
    <mergeCell ref="G6:G7"/>
    <mergeCell ref="K12:K13"/>
  </mergeCells>
  <pageMargins left="0.7" right="0.7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G1:U22"/>
  <sheetViews>
    <sheetView rightToLeft="1" zoomScale="70" zoomScaleNormal="70" workbookViewId="0">
      <pane ySplit="1" topLeftCell="A2" activePane="bottomLeft" state="frozen"/>
      <selection pane="bottomLeft" activeCell="K25" sqref="K25"/>
    </sheetView>
  </sheetViews>
  <sheetFormatPr baseColWidth="10" defaultColWidth="8.5703125" defaultRowHeight="15"/>
  <cols>
    <col min="7" max="7" width="4.85546875" hidden="1" customWidth="1"/>
    <col min="8" max="8" width="8.5703125" hidden="1" customWidth="1"/>
    <col min="9" max="9" width="45.85546875" customWidth="1"/>
    <col min="10" max="10" width="58.28515625" customWidth="1"/>
    <col min="11" max="11" width="68.5703125" customWidth="1"/>
    <col min="12" max="12" width="34.140625" customWidth="1"/>
    <col min="13" max="13" width="33.85546875" customWidth="1"/>
  </cols>
  <sheetData>
    <row r="1" spans="9:21" ht="91.5" customHeight="1">
      <c r="I1" s="39"/>
      <c r="O1" s="39"/>
      <c r="P1" s="39"/>
      <c r="Q1" s="39"/>
      <c r="R1" s="39"/>
    </row>
    <row r="2" spans="9:21" ht="91.7" customHeight="1">
      <c r="I2" s="39"/>
      <c r="O2" s="39"/>
      <c r="P2" s="39"/>
      <c r="Q2" s="39"/>
      <c r="R2" s="39"/>
    </row>
    <row r="3" spans="9:21" ht="66.75" customHeight="1" thickBot="1">
      <c r="I3" s="39"/>
      <c r="J3" s="77" t="s">
        <v>30</v>
      </c>
      <c r="K3" s="77"/>
      <c r="L3" s="77"/>
      <c r="M3" s="77"/>
    </row>
    <row r="4" spans="9:21" ht="78.75" thickBot="1">
      <c r="J4" s="26" t="s">
        <v>0</v>
      </c>
      <c r="K4" s="27" t="s">
        <v>1</v>
      </c>
      <c r="L4" s="28" t="s">
        <v>47</v>
      </c>
      <c r="M4" s="29" t="s">
        <v>48</v>
      </c>
      <c r="U4" s="2"/>
    </row>
    <row r="5" spans="9:21" ht="54.6" customHeight="1" thickBot="1">
      <c r="I5" s="82" t="s">
        <v>2</v>
      </c>
      <c r="J5" s="24" t="s">
        <v>36</v>
      </c>
      <c r="K5" s="24" t="s">
        <v>36</v>
      </c>
      <c r="L5" s="16">
        <v>0</v>
      </c>
      <c r="M5" s="16">
        <v>5000</v>
      </c>
    </row>
    <row r="6" spans="9:21" ht="54.6" customHeight="1" thickBot="1">
      <c r="I6" s="81"/>
      <c r="J6" s="24" t="s">
        <v>3</v>
      </c>
      <c r="K6" s="24" t="s">
        <v>4</v>
      </c>
      <c r="L6" s="17">
        <v>0</v>
      </c>
      <c r="M6" s="16">
        <v>5000</v>
      </c>
    </row>
    <row r="7" spans="9:21" ht="54.6" customHeight="1" thickBot="1">
      <c r="I7" s="81"/>
      <c r="J7" s="24" t="s">
        <v>35</v>
      </c>
      <c r="K7" s="24" t="s">
        <v>35</v>
      </c>
      <c r="L7" s="17">
        <v>0</v>
      </c>
      <c r="M7" s="17">
        <v>10000</v>
      </c>
    </row>
    <row r="8" spans="9:21" ht="48.75" thickBot="1">
      <c r="I8" s="81"/>
      <c r="J8" s="86" t="s">
        <v>5</v>
      </c>
      <c r="K8" s="87"/>
      <c r="L8" s="3">
        <v>0</v>
      </c>
      <c r="M8" s="3">
        <f>SUM(M5:M7)</f>
        <v>20000</v>
      </c>
    </row>
    <row r="9" spans="9:21" ht="35.25" customHeight="1" thickBot="1">
      <c r="I9" s="83" t="s">
        <v>33</v>
      </c>
      <c r="J9" s="88" t="s">
        <v>9</v>
      </c>
      <c r="K9" s="24" t="s">
        <v>52</v>
      </c>
      <c r="L9" s="16">
        <v>150</v>
      </c>
      <c r="M9" s="16">
        <f>L9*30</f>
        <v>4500</v>
      </c>
    </row>
    <row r="10" spans="9:21" ht="35.25" customHeight="1" thickBot="1">
      <c r="I10" s="81"/>
      <c r="J10" s="88"/>
      <c r="K10" s="24" t="s">
        <v>6</v>
      </c>
      <c r="L10" s="17">
        <v>100</v>
      </c>
      <c r="M10" s="16">
        <f t="shared" ref="M10:M12" si="0">L10*30</f>
        <v>3000</v>
      </c>
    </row>
    <row r="11" spans="9:21" ht="35.25" customHeight="1" thickBot="1">
      <c r="I11" s="81"/>
      <c r="J11" s="88"/>
      <c r="K11" s="24" t="s">
        <v>7</v>
      </c>
      <c r="L11" s="17">
        <v>100</v>
      </c>
      <c r="M11" s="16">
        <f t="shared" si="0"/>
        <v>3000</v>
      </c>
    </row>
    <row r="12" spans="9:21" ht="35.25" customHeight="1" thickBot="1">
      <c r="I12" s="81"/>
      <c r="J12" s="88"/>
      <c r="K12" s="25" t="s">
        <v>8</v>
      </c>
      <c r="L12" s="17">
        <v>100</v>
      </c>
      <c r="M12" s="16">
        <f t="shared" si="0"/>
        <v>3000</v>
      </c>
    </row>
    <row r="13" spans="9:21" ht="48.75" thickBot="1">
      <c r="I13" s="81"/>
      <c r="J13" s="92" t="s">
        <v>5</v>
      </c>
      <c r="K13" s="93"/>
      <c r="L13" s="3">
        <f>SUM(L9:L12)</f>
        <v>450</v>
      </c>
      <c r="M13" s="6">
        <f>SUM(M9:M12)</f>
        <v>13500</v>
      </c>
    </row>
    <row r="14" spans="9:21" ht="60" customHeight="1" thickBot="1">
      <c r="I14" s="81" t="s">
        <v>10</v>
      </c>
      <c r="J14" s="84"/>
      <c r="K14" s="30" t="s">
        <v>41</v>
      </c>
      <c r="L14" s="16">
        <v>150</v>
      </c>
      <c r="M14" s="16">
        <f>L14*30</f>
        <v>4500</v>
      </c>
    </row>
    <row r="15" spans="9:21" ht="27" customHeight="1" thickBot="1">
      <c r="I15" s="81"/>
      <c r="J15" s="85"/>
      <c r="K15" s="31" t="s">
        <v>42</v>
      </c>
      <c r="L15" s="16">
        <v>300</v>
      </c>
      <c r="M15" s="16">
        <f>L15*30</f>
        <v>9000</v>
      </c>
    </row>
    <row r="16" spans="9:21" ht="30.6" customHeight="1" thickBot="1">
      <c r="I16" s="81"/>
      <c r="J16" s="85"/>
      <c r="K16" s="31" t="s">
        <v>43</v>
      </c>
      <c r="L16" s="16">
        <v>250</v>
      </c>
      <c r="M16" s="16">
        <f>L16*30</f>
        <v>7500</v>
      </c>
    </row>
    <row r="17" spans="9:13" ht="29.45" customHeight="1" thickBot="1">
      <c r="I17" s="81"/>
      <c r="J17" s="85"/>
      <c r="K17" s="32" t="s">
        <v>44</v>
      </c>
      <c r="L17" s="16">
        <v>500</v>
      </c>
      <c r="M17" s="16">
        <f>L17*30</f>
        <v>15000</v>
      </c>
    </row>
    <row r="18" spans="9:13" ht="33" customHeight="1" thickBot="1">
      <c r="I18" s="81"/>
      <c r="J18" s="92" t="s">
        <v>5</v>
      </c>
      <c r="K18" s="93"/>
      <c r="L18" s="3">
        <f>SUM(L14:L17)</f>
        <v>1200</v>
      </c>
      <c r="M18" s="6">
        <f>SUM(M14:M17)</f>
        <v>36000</v>
      </c>
    </row>
    <row r="19" spans="9:13" ht="36" customHeight="1" thickBot="1">
      <c r="I19" s="83" t="s">
        <v>40</v>
      </c>
      <c r="J19" s="90" t="s">
        <v>45</v>
      </c>
      <c r="K19" s="91"/>
      <c r="L19" s="5">
        <v>600</v>
      </c>
      <c r="M19" s="4">
        <f>L19*30</f>
        <v>18000</v>
      </c>
    </row>
    <row r="20" spans="9:13" ht="36.75" customHeight="1" thickBot="1">
      <c r="I20" s="89"/>
      <c r="J20" s="92" t="s">
        <v>5</v>
      </c>
      <c r="K20" s="92"/>
      <c r="L20" s="7">
        <f>SUM(L19)</f>
        <v>600</v>
      </c>
      <c r="M20" s="6">
        <v>18000</v>
      </c>
    </row>
    <row r="21" spans="9:13" ht="48.75" customHeight="1" thickBot="1">
      <c r="I21" s="78" t="s">
        <v>46</v>
      </c>
      <c r="J21" s="79"/>
      <c r="K21" s="80"/>
      <c r="L21" s="8">
        <f>L20+L18+L13+L8</f>
        <v>2250</v>
      </c>
      <c r="M21" s="9">
        <f>M20+M18+M13+M8</f>
        <v>87500</v>
      </c>
    </row>
    <row r="22" spans="9:13" ht="39.75" customHeight="1"/>
  </sheetData>
  <mergeCells count="15">
    <mergeCell ref="O1:R2"/>
    <mergeCell ref="J3:M3"/>
    <mergeCell ref="I1:I3"/>
    <mergeCell ref="I21:K21"/>
    <mergeCell ref="I14:I18"/>
    <mergeCell ref="I5:I8"/>
    <mergeCell ref="I9:I13"/>
    <mergeCell ref="J14:J17"/>
    <mergeCell ref="J8:K8"/>
    <mergeCell ref="J9:J12"/>
    <mergeCell ref="I19:I20"/>
    <mergeCell ref="J19:K19"/>
    <mergeCell ref="J13:K13"/>
    <mergeCell ref="J18:K18"/>
    <mergeCell ref="J20:K20"/>
  </mergeCells>
  <pageMargins left="0.7" right="0.7" top="0.75" bottom="0.75" header="0.3" footer="0.3"/>
  <pageSetup paperSize="9"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P1:U13"/>
  <sheetViews>
    <sheetView rightToLeft="1" topLeftCell="C1" zoomScale="76" zoomScaleNormal="76" workbookViewId="0">
      <selection activeCell="K16" sqref="K16"/>
    </sheetView>
  </sheetViews>
  <sheetFormatPr baseColWidth="10" defaultColWidth="11.5703125" defaultRowHeight="15"/>
  <cols>
    <col min="2" max="15" width="5.5703125" customWidth="1"/>
    <col min="16" max="16" width="84.5703125" customWidth="1"/>
    <col min="17" max="17" width="27.5703125" customWidth="1"/>
  </cols>
  <sheetData>
    <row r="1" spans="16:21">
      <c r="P1" s="39"/>
      <c r="Q1" s="39"/>
      <c r="R1" s="39"/>
      <c r="S1" s="39"/>
    </row>
    <row r="2" spans="16:21">
      <c r="P2" s="39"/>
      <c r="Q2" s="39"/>
      <c r="R2" s="39"/>
      <c r="S2" s="39"/>
    </row>
    <row r="3" spans="16:21">
      <c r="P3" s="39"/>
      <c r="Q3" s="39"/>
      <c r="R3" s="39"/>
      <c r="S3" s="39"/>
    </row>
    <row r="4" spans="16:21" ht="70.349999999999994" customHeight="1">
      <c r="P4" s="39"/>
      <c r="Q4" s="39"/>
      <c r="R4" s="39"/>
      <c r="S4" s="39"/>
      <c r="T4" s="1"/>
      <c r="U4" s="1"/>
    </row>
    <row r="5" spans="16:21" ht="70.349999999999994" customHeight="1" thickBot="1">
      <c r="P5" s="98"/>
      <c r="Q5" s="98"/>
      <c r="R5" s="1"/>
      <c r="S5" s="1"/>
      <c r="T5" s="1"/>
      <c r="U5" s="1"/>
    </row>
    <row r="6" spans="16:21" ht="68.45" customHeight="1" thickBot="1">
      <c r="P6" s="96" t="s">
        <v>50</v>
      </c>
      <c r="Q6" s="97"/>
    </row>
    <row r="7" spans="16:21" ht="57" customHeight="1" thickBot="1">
      <c r="P7" s="94" t="s">
        <v>51</v>
      </c>
      <c r="Q7" s="95"/>
    </row>
    <row r="8" spans="16:21" ht="42.75" customHeight="1" thickBot="1">
      <c r="P8" s="23" t="s">
        <v>30</v>
      </c>
      <c r="Q8" s="18">
        <f>'ميزانية الاشتغال'!$M$21</f>
        <v>87500</v>
      </c>
    </row>
    <row r="9" spans="16:21" ht="42.75" customHeight="1" thickBot="1">
      <c r="P9" s="23" t="s">
        <v>38</v>
      </c>
      <c r="Q9" s="19">
        <f>Q8*10/100</f>
        <v>8750</v>
      </c>
    </row>
    <row r="10" spans="16:21" ht="42.75" customHeight="1" thickBot="1">
      <c r="P10" s="23" t="s">
        <v>31</v>
      </c>
      <c r="Q10" s="19">
        <f>Q9*20/100</f>
        <v>1750</v>
      </c>
    </row>
    <row r="11" spans="16:21" ht="42.75" customHeight="1" thickBot="1">
      <c r="P11" s="23" t="s">
        <v>28</v>
      </c>
      <c r="Q11" s="20">
        <f>'ميزانية الاعداد'!$K$14</f>
        <v>11000</v>
      </c>
    </row>
    <row r="12" spans="16:21" ht="42.75" customHeight="1" thickBot="1">
      <c r="P12" s="23" t="s">
        <v>29</v>
      </c>
      <c r="Q12" s="18">
        <f>SUM(Q9:Q11)</f>
        <v>21500</v>
      </c>
    </row>
    <row r="13" spans="16:21" ht="62.25" customHeight="1" thickBot="1">
      <c r="P13" s="21" t="s">
        <v>32</v>
      </c>
      <c r="Q13" s="22">
        <f>Q8+Q12</f>
        <v>109000</v>
      </c>
    </row>
  </sheetData>
  <mergeCells count="4">
    <mergeCell ref="R1:S4"/>
    <mergeCell ref="P7:Q7"/>
    <mergeCell ref="P6:Q6"/>
    <mergeCell ref="P1:Q5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ميزانية الاعداد</vt:lpstr>
      <vt:lpstr>ميزانية الاشتغال</vt:lpstr>
      <vt:lpstr>المجمل النهائي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2026-10-11T16:12:20Z</dcterms:modified>
</cp:coreProperties>
</file>